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OneDrive\PVSD_encrypted\ÖLISD\ÖLI-HPSD\"/>
    </mc:Choice>
  </mc:AlternateContent>
  <bookViews>
    <workbookView xWindow="10395" yWindow="-270" windowWidth="8010" windowHeight="13125" xr2:uid="{00000000-000D-0000-FFFF-FFFF00000000}"/>
  </bookViews>
  <sheets>
    <sheet name="Werbungskosten" sheetId="1" r:id="rId1"/>
    <sheet name="Anlageverzeichnis" sheetId="2" r:id="rId2"/>
    <sheet name="Sheet5" sheetId="5" r:id="rId3"/>
    <sheet name="Sheet6" sheetId="6" r:id="rId4"/>
  </sheets>
  <calcPr calcId="171027"/>
</workbook>
</file>

<file path=xl/calcChain.xml><?xml version="1.0" encoding="utf-8"?>
<calcChain xmlns="http://schemas.openxmlformats.org/spreadsheetml/2006/main">
  <c r="E82" i="1" l="1"/>
  <c r="E81" i="1"/>
  <c r="E80" i="1"/>
  <c r="E74" i="1"/>
  <c r="E73" i="1"/>
  <c r="E72" i="1"/>
  <c r="E66" i="1"/>
  <c r="E65" i="1"/>
  <c r="E64" i="1"/>
  <c r="E58" i="1" l="1"/>
  <c r="E57" i="1"/>
  <c r="E56" i="1"/>
  <c r="E31" i="1"/>
  <c r="G24" i="1"/>
  <c r="F69" i="1" l="1"/>
  <c r="F85" i="1"/>
  <c r="F61" i="1"/>
  <c r="F77" i="1"/>
  <c r="E39" i="1" l="1"/>
  <c r="E38" i="1"/>
  <c r="B1" i="2" l="1"/>
  <c r="E41" i="1"/>
  <c r="B10" i="2"/>
  <c r="C10" i="2" l="1"/>
  <c r="E29" i="1" l="1"/>
  <c r="B18" i="2"/>
  <c r="C18" i="2" s="1"/>
  <c r="G13" i="1"/>
  <c r="G18" i="1"/>
  <c r="E30" i="1"/>
  <c r="E48" i="1"/>
  <c r="E49" i="1"/>
  <c r="E50" i="1"/>
  <c r="F53" i="1" l="1"/>
  <c r="F44" i="1"/>
  <c r="F35" i="1"/>
  <c r="G86" i="1" l="1"/>
  <c r="G88" i="1" s="1"/>
  <c r="G10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Manfred Sparr</author>
  </authors>
  <commentList>
    <comment ref="C5" authorId="0" shapeId="0" xr:uid="{9945D870-B80A-4109-82E1-05433B1AEEDE}">
      <text>
        <r>
          <rPr>
            <b/>
            <sz val="9"/>
            <color indexed="81"/>
            <rFont val="Segoe UI"/>
            <charset val="1"/>
          </rPr>
          <t>Manfred Sparr:</t>
        </r>
        <r>
          <rPr>
            <sz val="9"/>
            <color indexed="81"/>
            <rFont val="Segoe UI"/>
            <charset val="1"/>
          </rPr>
          <t xml:space="preserve">
Planung Projektwoche Berlin</t>
        </r>
      </text>
    </comment>
    <comment ref="C8" authorId="0" shapeId="0" xr:uid="{5C99C84B-E3EE-4193-8BE2-0737C8B520AB}">
      <text>
        <r>
          <rPr>
            <b/>
            <sz val="9"/>
            <color indexed="81"/>
            <rFont val="Segoe UI"/>
            <charset val="1"/>
          </rPr>
          <t>Manfred Sparr:</t>
        </r>
        <r>
          <rPr>
            <sz val="9"/>
            <color indexed="81"/>
            <rFont val="Segoe UI"/>
            <charset val="1"/>
          </rPr>
          <t xml:space="preserve">
Personalvertretung: Für die Übermittlung und Speicherung sensibler Daten</t>
        </r>
      </text>
    </comment>
    <comment ref="C9" authorId="0" shapeId="0" xr:uid="{D5FFE87E-3DA4-4861-A8FF-A5D755B68C64}">
      <text>
        <r>
          <rPr>
            <b/>
            <sz val="9"/>
            <color indexed="81"/>
            <rFont val="Segoe UI"/>
            <charset val="1"/>
          </rPr>
          <t>Manfred Sparr:</t>
        </r>
        <r>
          <rPr>
            <sz val="9"/>
            <color indexed="81"/>
            <rFont val="Segoe UI"/>
            <charset val="1"/>
          </rPr>
          <t xml:space="preserve">
HP für den Unterricht in ÖSQM</t>
        </r>
      </text>
    </comment>
    <comment ref="C10" authorId="0" shapeId="0" xr:uid="{57DEB4E2-2C49-49D3-A4D1-2A1F90CAF369}">
      <text>
        <r>
          <rPr>
            <b/>
            <sz val="9"/>
            <color indexed="81"/>
            <rFont val="Segoe UI"/>
            <charset val="1"/>
          </rPr>
          <t>Manfred Sparr:</t>
        </r>
        <r>
          <rPr>
            <sz val="9"/>
            <color indexed="81"/>
            <rFont val="Segoe UI"/>
            <charset val="1"/>
          </rPr>
          <t xml:space="preserve">
50% Privatanteil berücksichtigt</t>
        </r>
      </text>
    </comment>
    <comment ref="C11" authorId="0" shapeId="0" xr:uid="{0818D12D-E07B-4E80-AB4F-096D921F85E7}">
      <text>
        <r>
          <rPr>
            <b/>
            <sz val="9"/>
            <color indexed="81"/>
            <rFont val="Segoe UI"/>
            <charset val="1"/>
          </rPr>
          <t>Manfred Sparr:</t>
        </r>
        <r>
          <rPr>
            <sz val="9"/>
            <color indexed="81"/>
            <rFont val="Segoe UI"/>
            <charset val="1"/>
          </rPr>
          <t xml:space="preserve">
Siehe Tabelle (unten) Anlageverzeichnis</t>
        </r>
      </text>
    </comment>
    <comment ref="C16" authorId="0" shapeId="0" xr:uid="{B9663BD5-0CB5-41A0-BE54-9BC5DC02AC73}">
      <text>
        <r>
          <rPr>
            <b/>
            <sz val="9"/>
            <color indexed="81"/>
            <rFont val="Segoe UI"/>
            <charset val="1"/>
          </rPr>
          <t>Manfred Sparr:</t>
        </r>
        <r>
          <rPr>
            <sz val="9"/>
            <color indexed="81"/>
            <rFont val="Segoe UI"/>
            <charset val="1"/>
          </rPr>
          <t xml:space="preserve">
Als Leiter der Projektgruppe habe ich die Mitglieder nach Projektabschluss eingeladen</t>
        </r>
      </text>
    </comment>
    <comment ref="B94" authorId="0" shapeId="0" xr:uid="{B5C68325-1D73-49BE-B84D-07262E867CCE}">
      <text>
        <r>
          <rPr>
            <b/>
            <sz val="9"/>
            <color indexed="81"/>
            <rFont val="Segoe UI"/>
            <charset val="1"/>
          </rPr>
          <t>Manfred Sparr:</t>
        </r>
        <r>
          <rPr>
            <sz val="9"/>
            <color indexed="81"/>
            <rFont val="Segoe UI"/>
            <charset val="1"/>
          </rPr>
          <t xml:space="preserve">
Siehe Gehaltszettel</t>
        </r>
      </text>
    </comment>
    <comment ref="B98" authorId="0" shapeId="0" xr:uid="{DFB22499-3944-4A2F-A2A8-896D77BC47D8}">
      <text>
        <r>
          <rPr>
            <b/>
            <sz val="9"/>
            <color indexed="81"/>
            <rFont val="Segoe UI"/>
            <charset val="1"/>
          </rPr>
          <t>Manfred Sparr:</t>
        </r>
        <r>
          <rPr>
            <sz val="9"/>
            <color indexed="81"/>
            <rFont val="Segoe UI"/>
            <charset val="1"/>
          </rPr>
          <t xml:space="preserve">
Vom arbeitgeber berücksichtigt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Manfred Sparr</author>
  </authors>
  <commentList>
    <comment ref="C10" authorId="0" shapeId="0" xr:uid="{C167D220-3129-4529-A0E9-351F6CD0C71F}">
      <text>
        <r>
          <rPr>
            <b/>
            <sz val="9"/>
            <color indexed="81"/>
            <rFont val="Segoe UI"/>
            <charset val="1"/>
          </rPr>
          <t>Manfred Sparr:</t>
        </r>
        <r>
          <rPr>
            <sz val="9"/>
            <color indexed="81"/>
            <rFont val="Segoe UI"/>
            <charset val="1"/>
          </rPr>
          <t xml:space="preserve">
Im Anschaffungsjahr die halbe Afa, weil in der zweiten Jahreshälfte in Betrieb genommen</t>
        </r>
      </text>
    </comment>
  </commentList>
</comments>
</file>

<file path=xl/sharedStrings.xml><?xml version="1.0" encoding="utf-8"?>
<sst xmlns="http://schemas.openxmlformats.org/spreadsheetml/2006/main" count="129" uniqueCount="79">
  <si>
    <t>1. Arbeitsmittel</t>
  </si>
  <si>
    <t>3. Reisekosten</t>
  </si>
  <si>
    <t>Rückvergütung Landesschulrat</t>
  </si>
  <si>
    <t>Summe Werbungskosten</t>
  </si>
  <si>
    <t xml:space="preserve">Anlagenverzeichnis </t>
  </si>
  <si>
    <t>Objekt:</t>
  </si>
  <si>
    <t>Lieferant:</t>
  </si>
  <si>
    <t>Inbetriebnahme:</t>
  </si>
  <si>
    <t>Anschaffungswert:</t>
  </si>
  <si>
    <t>Privatanteil --&gt; Begründung "1"</t>
  </si>
  <si>
    <t>Afa-Satz --&gt; Begründung "2"</t>
  </si>
  <si>
    <t>Begründung "1"</t>
  </si>
  <si>
    <t>Begründung "2"</t>
  </si>
  <si>
    <t>Post</t>
  </si>
  <si>
    <t xml:space="preserve">Afa  </t>
  </si>
  <si>
    <t>Nächtigung:</t>
  </si>
  <si>
    <t>Taggeld: 26,40 / Tage</t>
  </si>
  <si>
    <t>Nächtigung:ohne Beleg</t>
  </si>
  <si>
    <t xml:space="preserve">Zusatzkosten: </t>
  </si>
  <si>
    <t>Nicht durch den DG erstattete Reisekosten</t>
  </si>
  <si>
    <t>Summe Reisekosten</t>
  </si>
  <si>
    <t>4. Berufsverbände</t>
  </si>
  <si>
    <t>Österreichische Lehrerinitiative / unabhängige Gewerkschafter</t>
  </si>
  <si>
    <t>5. Pendlerpauschale</t>
  </si>
  <si>
    <t>Wohnort: Klaus</t>
  </si>
  <si>
    <t>Arbeitsort: Begenz</t>
  </si>
  <si>
    <t>2. Fachliteratur und Kursbeiträge</t>
  </si>
  <si>
    <t xml:space="preserve">Nächtigung: </t>
  </si>
  <si>
    <t>Afa Computer</t>
  </si>
  <si>
    <t>1.1 Repräsentationsaufwand</t>
  </si>
  <si>
    <t>Sitzung Innsbruck</t>
  </si>
  <si>
    <t>Unabhängige Bildungsgewerkschaft</t>
  </si>
  <si>
    <t>Education Highway</t>
  </si>
  <si>
    <t>Internetanschluss</t>
  </si>
  <si>
    <t>Km-Geld: € 0,42 / Km</t>
  </si>
  <si>
    <t>Interspar</t>
  </si>
  <si>
    <t>Netbook</t>
  </si>
  <si>
    <t>Microsoft Surface Pro</t>
  </si>
  <si>
    <t>November 2013</t>
  </si>
  <si>
    <t>Zubehör</t>
  </si>
  <si>
    <t>Mediamarkt</t>
  </si>
  <si>
    <t>Nächtigung:  ohne Beleg</t>
  </si>
  <si>
    <t>WERBUNGSKOSTEN</t>
  </si>
  <si>
    <t>Berufsbedingte Auslandsgespräche</t>
  </si>
  <si>
    <t>Rückvergütung LSR</t>
  </si>
  <si>
    <t>Jimdo HP HAK Ausbildungsschwerpunkt</t>
  </si>
  <si>
    <t>MyCommerce</t>
  </si>
  <si>
    <t>Boxcryptor Verschlüsselungssoftware</t>
  </si>
  <si>
    <t>Beleg siehe 2016</t>
  </si>
  <si>
    <t>Thalia</t>
  </si>
  <si>
    <t>HP mit Jimdo gestalten</t>
  </si>
  <si>
    <t>17.10.16 09:00 - 20.10.16 19:00</t>
  </si>
  <si>
    <t>29.11.16 09:00 - 19:00</t>
  </si>
  <si>
    <t>24.02.16 14:00 - 18:00</t>
  </si>
  <si>
    <t>Mitgliedsbeitrag 2016</t>
  </si>
  <si>
    <t xml:space="preserve">Gewerkschaft Öffentlicher Dienst </t>
  </si>
  <si>
    <t>Mitgliedsbeitrag 2017</t>
  </si>
  <si>
    <t>Druckerpatronen</t>
  </si>
  <si>
    <t>Muster Steuerzahler</t>
  </si>
  <si>
    <t>A1</t>
  </si>
  <si>
    <t>USB-Stick</t>
  </si>
  <si>
    <t>Porto div. Schule</t>
  </si>
  <si>
    <t>Jimdo pro hakschnitzel.com</t>
  </si>
  <si>
    <t xml:space="preserve">NB Microsoft SF Pro2 </t>
  </si>
  <si>
    <t>Löwen</t>
  </si>
  <si>
    <t>Abschlussessen mit PG HASNEU</t>
  </si>
  <si>
    <t>Didaktik Betriebswirtschaftslehre</t>
  </si>
  <si>
    <t>BH Köb</t>
  </si>
  <si>
    <t>Handboch Vorwissensch. Arbeit</t>
  </si>
  <si>
    <t>Schulung Innsbruck</t>
  </si>
  <si>
    <t>NOST/Zentralmatura</t>
  </si>
  <si>
    <t>Nächtigung: mit Beleg</t>
  </si>
  <si>
    <t>Bundes-ARGE Rechnungswesen</t>
  </si>
  <si>
    <t>PHV Feldkirch</t>
  </si>
  <si>
    <t>Zentralmatura BW und RW</t>
  </si>
  <si>
    <t>X</t>
  </si>
  <si>
    <t>x</t>
  </si>
  <si>
    <t>Dieser Computer wird ausschließlich für berufliche Zwecke im Rahmen meiner Fächer (EDV, Ausbidungsschwerpunkt, Projektmanagement, BWI, CRW) genutzt. Privat nutze ich ausschließlich meinen privaten PC.</t>
  </si>
  <si>
    <r>
      <t xml:space="preserve">Da ich als Lehrer für EDV, ASP, Projektmanagement, BWI, und CRW mit der verwendeten Soft- und </t>
    </r>
    <r>
      <rPr>
        <b/>
        <sz val="10"/>
        <rFont val="Arial"/>
        <family val="2"/>
      </rPr>
      <t>Hardware</t>
    </r>
    <r>
      <rPr>
        <sz val="10"/>
        <rFont val="Arial"/>
        <family val="2"/>
      </rPr>
      <t xml:space="preserve"> immer am aktuellsten Stand sein muß, ist ein Computer in spätestens vier Jahren durch ein neues Modell zu ersetzen.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</si>
</sst>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_(* #,##0_);_(* \(#,##0\);_(* &quot;-&quot;??_);_(@_)"/>
    <numFmt numFmtId="166" formatCode="_([$€]* #,##0.00_);_([$€]* \(#,##0.00\);_([$€]* &quot;-&quot;??_);_(@_)"/>
    <numFmt numFmtId="167" formatCode="_-[$€-2]\ * #,##0.00_-;\-[$€-2]\ * #,##0.00_-;_-[$€-2]\ * &quot;-&quot;??_-;_-@_-"/>
    <numFmt numFmtId="168" formatCode="#,##0\ \ \K;\-#,##0\ \ \K"/>
    <numFmt numFmtId="169" formatCode="#,##0.00\ \ \d\ ;\-#,##0.00\ \d"/>
    <numFmt numFmtId="170" formatCode="_-* #,##0.00\ [$€-40A]_-;\-* #,##0.00\ [$€-40A]_-;_-* &quot;-&quot;??\ [$€-40A]_-;_-@_-"/>
    <numFmt numFmtId="171" formatCode="_-* #,##0.00\ [$€-803]_-;\-* #,##0.00\ [$€-803]_-;_-* &quot;-&quot;??\ [$€-803]_-;_-@_-"/>
  </numFmts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0" fillId="0" borderId="1" xfId="0" applyBorder="1"/>
    <xf numFmtId="0" fontId="3" fillId="0" borderId="1" xfId="0" applyFont="1" applyBorder="1"/>
    <xf numFmtId="0" fontId="0" fillId="0" borderId="0" xfId="0" applyBorder="1"/>
    <xf numFmtId="0" fontId="3" fillId="0" borderId="2" xfId="0" applyFont="1" applyBorder="1"/>
    <xf numFmtId="0" fontId="1" fillId="0" borderId="3" xfId="0" applyFont="1" applyBorder="1"/>
    <xf numFmtId="9" fontId="0" fillId="0" borderId="1" xfId="0" applyNumberFormat="1" applyBorder="1"/>
    <xf numFmtId="4" fontId="0" fillId="0" borderId="0" xfId="1" applyNumberFormat="1" applyFont="1"/>
    <xf numFmtId="164" fontId="0" fillId="0" borderId="0" xfId="1" applyFont="1"/>
    <xf numFmtId="164" fontId="0" fillId="0" borderId="0" xfId="1" applyFont="1" applyBorder="1"/>
    <xf numFmtId="164" fontId="3" fillId="0" borderId="1" xfId="1" applyFont="1" applyBorder="1"/>
    <xf numFmtId="164" fontId="3" fillId="0" borderId="0" xfId="1" applyFont="1"/>
    <xf numFmtId="0" fontId="6" fillId="0" borderId="0" xfId="0" applyFont="1"/>
    <xf numFmtId="0" fontId="7" fillId="0" borderId="0" xfId="0" applyFont="1"/>
    <xf numFmtId="0" fontId="1" fillId="0" borderId="0" xfId="0" applyFont="1" applyBorder="1"/>
    <xf numFmtId="165" fontId="1" fillId="0" borderId="0" xfId="1" applyNumberFormat="1" applyFont="1" applyBorder="1"/>
    <xf numFmtId="0" fontId="2" fillId="0" borderId="0" xfId="0" applyFont="1"/>
    <xf numFmtId="0" fontId="2" fillId="0" borderId="4" xfId="0" applyFont="1" applyBorder="1" applyAlignment="1">
      <alignment vertical="top"/>
    </xf>
    <xf numFmtId="165" fontId="2" fillId="0" borderId="5" xfId="1" applyNumberFormat="1" applyFont="1" applyBorder="1" applyAlignment="1">
      <alignment horizontal="justify"/>
    </xf>
    <xf numFmtId="0" fontId="2" fillId="0" borderId="6" xfId="0" applyFont="1" applyBorder="1" applyAlignment="1">
      <alignment vertical="top"/>
    </xf>
    <xf numFmtId="165" fontId="2" fillId="0" borderId="7" xfId="1" applyNumberFormat="1" applyFont="1" applyBorder="1" applyAlignment="1">
      <alignment horizontal="justify"/>
    </xf>
    <xf numFmtId="4" fontId="3" fillId="0" borderId="1" xfId="1" applyNumberFormat="1" applyFont="1" applyBorder="1"/>
    <xf numFmtId="4" fontId="3" fillId="0" borderId="0" xfId="1" applyNumberFormat="1" applyFont="1"/>
    <xf numFmtId="0" fontId="8" fillId="0" borderId="0" xfId="0" applyFont="1"/>
    <xf numFmtId="4" fontId="0" fillId="0" borderId="0" xfId="1" applyNumberFormat="1" applyFont="1" applyBorder="1"/>
    <xf numFmtId="166" fontId="7" fillId="0" borderId="0" xfId="2" applyFont="1"/>
    <xf numFmtId="166" fontId="1" fillId="0" borderId="1" xfId="2" applyFont="1" applyBorder="1"/>
    <xf numFmtId="167" fontId="3" fillId="0" borderId="1" xfId="2" applyNumberFormat="1" applyFont="1" applyBorder="1"/>
    <xf numFmtId="167" fontId="3" fillId="0" borderId="1" xfId="1" applyNumberFormat="1" applyFont="1" applyBorder="1"/>
    <xf numFmtId="167" fontId="3" fillId="0" borderId="6" xfId="1" applyNumberFormat="1" applyFont="1" applyBorder="1"/>
    <xf numFmtId="167" fontId="3" fillId="0" borderId="8" xfId="1" applyNumberFormat="1" applyFont="1" applyBorder="1"/>
    <xf numFmtId="167" fontId="5" fillId="0" borderId="3" xfId="1" applyNumberFormat="1" applyFont="1" applyBorder="1"/>
    <xf numFmtId="167" fontId="0" fillId="0" borderId="1" xfId="1" applyNumberFormat="1" applyFont="1" applyBorder="1"/>
    <xf numFmtId="167" fontId="3" fillId="0" borderId="2" xfId="1" applyNumberFormat="1" applyFont="1" applyBorder="1"/>
    <xf numFmtId="167" fontId="1" fillId="0" borderId="3" xfId="1" applyNumberFormat="1" applyFont="1" applyBorder="1"/>
    <xf numFmtId="167" fontId="0" fillId="0" borderId="0" xfId="0" applyNumberFormat="1"/>
    <xf numFmtId="0" fontId="3" fillId="0" borderId="1" xfId="0" applyFont="1" applyBorder="1" applyAlignment="1">
      <alignment wrapText="1"/>
    </xf>
    <xf numFmtId="168" fontId="3" fillId="0" borderId="1" xfId="1" applyNumberFormat="1" applyFont="1" applyBorder="1"/>
    <xf numFmtId="169" fontId="3" fillId="0" borderId="1" xfId="1" applyNumberFormat="1" applyFont="1" applyBorder="1"/>
    <xf numFmtId="167" fontId="3" fillId="0" borderId="9" xfId="1" applyNumberFormat="1" applyFont="1" applyBorder="1"/>
    <xf numFmtId="167" fontId="9" fillId="0" borderId="1" xfId="1" applyNumberFormat="1" applyFont="1" applyBorder="1"/>
    <xf numFmtId="167" fontId="5" fillId="0" borderId="0" xfId="1" applyNumberFormat="1" applyFont="1" applyBorder="1"/>
    <xf numFmtId="49" fontId="2" fillId="0" borderId="1" xfId="1" applyNumberFormat="1" applyFont="1" applyBorder="1" applyAlignment="1">
      <alignment horizontal="right"/>
    </xf>
    <xf numFmtId="166" fontId="2" fillId="0" borderId="1" xfId="2" applyBorder="1"/>
    <xf numFmtId="0" fontId="3" fillId="0" borderId="8" xfId="0" applyFont="1" applyBorder="1"/>
    <xf numFmtId="0" fontId="3" fillId="0" borderId="9" xfId="0" applyFont="1" applyBorder="1"/>
    <xf numFmtId="167" fontId="2" fillId="0" borderId="10" xfId="1" applyNumberFormat="1" applyFont="1" applyBorder="1"/>
    <xf numFmtId="167" fontId="2" fillId="0" borderId="11" xfId="1" applyNumberFormat="1" applyFont="1" applyBorder="1"/>
    <xf numFmtId="0" fontId="9" fillId="0" borderId="1" xfId="0" applyFont="1" applyFill="1" applyBorder="1"/>
    <xf numFmtId="0" fontId="3" fillId="0" borderId="1" xfId="0" applyFont="1" applyFill="1" applyBorder="1"/>
    <xf numFmtId="0" fontId="0" fillId="0" borderId="0" xfId="0" applyFill="1"/>
    <xf numFmtId="0" fontId="0" fillId="0" borderId="1" xfId="0" applyFill="1" applyBorder="1"/>
    <xf numFmtId="0" fontId="6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1" fillId="0" borderId="3" xfId="0" applyFont="1" applyFill="1" applyBorder="1"/>
    <xf numFmtId="0" fontId="3" fillId="0" borderId="0" xfId="0" applyFont="1" applyFill="1"/>
    <xf numFmtId="49" fontId="0" fillId="0" borderId="1" xfId="1" applyNumberFormat="1" applyFont="1" applyBorder="1" applyAlignment="1">
      <alignment horizontal="right"/>
    </xf>
    <xf numFmtId="10" fontId="0" fillId="0" borderId="1" xfId="0" applyNumberFormat="1" applyBorder="1"/>
    <xf numFmtId="166" fontId="7" fillId="0" borderId="1" xfId="2" applyFont="1" applyBorder="1" applyAlignment="1">
      <alignment horizontal="right"/>
    </xf>
    <xf numFmtId="170" fontId="7" fillId="0" borderId="0" xfId="0" applyNumberFormat="1" applyFont="1"/>
    <xf numFmtId="0" fontId="10" fillId="0" borderId="1" xfId="0" applyFont="1" applyBorder="1"/>
    <xf numFmtId="0" fontId="11" fillId="0" borderId="1" xfId="0" applyFont="1" applyFill="1" applyBorder="1"/>
    <xf numFmtId="0" fontId="11" fillId="0" borderId="1" xfId="0" applyFont="1" applyBorder="1"/>
    <xf numFmtId="0" fontId="12" fillId="0" borderId="1" xfId="0" applyFont="1" applyBorder="1"/>
    <xf numFmtId="4" fontId="12" fillId="0" borderId="1" xfId="1" applyNumberFormat="1" applyFont="1" applyBorder="1"/>
    <xf numFmtId="164" fontId="12" fillId="0" borderId="1" xfId="1" applyFont="1" applyBorder="1"/>
    <xf numFmtId="0" fontId="13" fillId="0" borderId="0" xfId="0" applyFont="1" applyFill="1"/>
    <xf numFmtId="0" fontId="13" fillId="0" borderId="0" xfId="0" applyFont="1"/>
    <xf numFmtId="0" fontId="12" fillId="0" borderId="1" xfId="0" applyFont="1" applyFill="1" applyBorder="1"/>
    <xf numFmtId="168" fontId="12" fillId="0" borderId="1" xfId="1" applyNumberFormat="1" applyFont="1" applyBorder="1"/>
    <xf numFmtId="167" fontId="12" fillId="0" borderId="1" xfId="2" applyNumberFormat="1" applyFont="1" applyBorder="1"/>
    <xf numFmtId="167" fontId="12" fillId="0" borderId="1" xfId="1" applyNumberFormat="1" applyFont="1" applyBorder="1"/>
    <xf numFmtId="169" fontId="12" fillId="0" borderId="1" xfId="1" applyNumberFormat="1" applyFont="1" applyBorder="1"/>
    <xf numFmtId="164" fontId="12" fillId="0" borderId="1" xfId="1" applyFont="1" applyBorder="1" applyAlignment="1">
      <alignment horizontal="center"/>
    </xf>
    <xf numFmtId="0" fontId="13" fillId="0" borderId="1" xfId="0" applyFont="1" applyBorder="1"/>
    <xf numFmtId="167" fontId="13" fillId="0" borderId="1" xfId="1" applyNumberFormat="1" applyFont="1" applyBorder="1"/>
    <xf numFmtId="167" fontId="3" fillId="0" borderId="0" xfId="1" applyNumberFormat="1" applyFont="1" applyBorder="1"/>
    <xf numFmtId="171" fontId="7" fillId="0" borderId="0" xfId="0" applyNumberFormat="1" applyFont="1"/>
    <xf numFmtId="0" fontId="4" fillId="0" borderId="0" xfId="0" applyFont="1" applyAlignment="1">
      <alignment horizontal="center"/>
    </xf>
    <xf numFmtId="0" fontId="2" fillId="0" borderId="1" xfId="0" applyFont="1" applyBorder="1"/>
    <xf numFmtId="167" fontId="3" fillId="0" borderId="1" xfId="1" applyNumberFormat="1" applyFont="1" applyFill="1" applyBorder="1"/>
    <xf numFmtId="164" fontId="12" fillId="0" borderId="1" xfId="1" applyFont="1" applyFill="1" applyBorder="1"/>
    <xf numFmtId="164" fontId="3" fillId="0" borderId="1" xfId="1" applyFont="1" applyFill="1" applyBorder="1"/>
    <xf numFmtId="167" fontId="13" fillId="0" borderId="1" xfId="1" applyNumberFormat="1" applyFont="1" applyFill="1" applyBorder="1"/>
    <xf numFmtId="0" fontId="5" fillId="0" borderId="1" xfId="0" applyFont="1" applyBorder="1"/>
  </cellXfs>
  <cellStyles count="3">
    <cellStyle name="Euro" xfId="2" xr:uid="{00000000-0005-0000-0000-000000000000}"/>
    <cellStyle name="Komma" xfId="1" builtinId="3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2"/>
  <sheetViews>
    <sheetView tabSelected="1" zoomScaleNormal="100" workbookViewId="0">
      <selection activeCell="C105" sqref="C105"/>
    </sheetView>
  </sheetViews>
  <sheetFormatPr baseColWidth="10" defaultColWidth="9.140625" defaultRowHeight="12.75" x14ac:dyDescent="0.2"/>
  <cols>
    <col min="1" max="1" width="3.140625" customWidth="1"/>
    <col min="2" max="2" width="20.140625" style="53" customWidth="1"/>
    <col min="3" max="3" width="30.42578125" customWidth="1"/>
    <col min="4" max="4" width="6.7109375" customWidth="1"/>
    <col min="5" max="5" width="8.85546875" style="10" customWidth="1"/>
    <col min="6" max="6" width="9.7109375" style="11" customWidth="1"/>
    <col min="7" max="7" width="10.85546875" style="11" customWidth="1"/>
    <col min="8" max="8" width="9.140625" style="53" customWidth="1"/>
    <col min="9" max="9" width="10.85546875" bestFit="1" customWidth="1"/>
    <col min="16" max="16" width="10.85546875" bestFit="1" customWidth="1"/>
  </cols>
  <sheetData>
    <row r="1" spans="1:16" ht="18" x14ac:dyDescent="0.25">
      <c r="A1" s="26" t="s">
        <v>42</v>
      </c>
      <c r="D1" s="19" t="s">
        <v>58</v>
      </c>
      <c r="G1" s="81">
        <v>2016</v>
      </c>
    </row>
    <row r="2" spans="1:16" x14ac:dyDescent="0.2">
      <c r="A2" s="3" t="s">
        <v>0</v>
      </c>
      <c r="B2" s="54"/>
      <c r="C2" s="6"/>
      <c r="D2" s="6"/>
      <c r="E2" s="27"/>
      <c r="F2" s="12"/>
      <c r="G2" s="12"/>
    </row>
    <row r="3" spans="1:16" x14ac:dyDescent="0.2">
      <c r="A3" s="4"/>
      <c r="B3" s="52"/>
      <c r="C3" s="5"/>
      <c r="D3" s="5"/>
      <c r="E3" s="24"/>
      <c r="F3" s="31"/>
      <c r="G3" s="31"/>
    </row>
    <row r="4" spans="1:16" x14ac:dyDescent="0.2">
      <c r="A4" s="4"/>
      <c r="B4" s="52" t="s">
        <v>35</v>
      </c>
      <c r="C4" s="5" t="s">
        <v>57</v>
      </c>
      <c r="D4" s="5"/>
      <c r="E4" s="13"/>
      <c r="F4" s="31">
        <v>86.97</v>
      </c>
      <c r="G4" s="83"/>
    </row>
    <row r="5" spans="1:16" x14ac:dyDescent="0.2">
      <c r="A5" s="4"/>
      <c r="B5" s="52" t="s">
        <v>59</v>
      </c>
      <c r="C5" s="5" t="s">
        <v>43</v>
      </c>
      <c r="D5" s="5"/>
      <c r="E5" s="13"/>
      <c r="F5" s="31">
        <v>12.6</v>
      </c>
      <c r="G5" s="83"/>
    </row>
    <row r="6" spans="1:16" x14ac:dyDescent="0.2">
      <c r="A6" s="4"/>
      <c r="B6" s="52" t="s">
        <v>40</v>
      </c>
      <c r="C6" s="5" t="s">
        <v>60</v>
      </c>
      <c r="D6" s="5"/>
      <c r="E6" s="13"/>
      <c r="F6" s="31">
        <v>12</v>
      </c>
      <c r="G6" s="83"/>
    </row>
    <row r="7" spans="1:16" x14ac:dyDescent="0.2">
      <c r="A7" s="4"/>
      <c r="B7" s="52" t="s">
        <v>13</v>
      </c>
      <c r="C7" s="5" t="s">
        <v>61</v>
      </c>
      <c r="D7" s="5"/>
      <c r="E7" s="13"/>
      <c r="F7" s="31">
        <v>5</v>
      </c>
      <c r="G7" s="83"/>
    </row>
    <row r="8" spans="1:16" x14ac:dyDescent="0.2">
      <c r="A8" s="4"/>
      <c r="B8" s="52" t="s">
        <v>46</v>
      </c>
      <c r="C8" s="5" t="s">
        <v>47</v>
      </c>
      <c r="D8" s="5"/>
      <c r="E8" s="13"/>
      <c r="F8" s="31">
        <v>72</v>
      </c>
      <c r="G8" s="83"/>
    </row>
    <row r="9" spans="1:16" x14ac:dyDescent="0.2">
      <c r="A9" s="4"/>
      <c r="B9" s="52" t="s">
        <v>62</v>
      </c>
      <c r="C9" s="5" t="s">
        <v>45</v>
      </c>
      <c r="D9" s="5"/>
      <c r="E9" s="13"/>
      <c r="F9" s="31">
        <v>110</v>
      </c>
      <c r="G9" s="83"/>
    </row>
    <row r="10" spans="1:16" x14ac:dyDescent="0.2">
      <c r="A10" s="4"/>
      <c r="B10" s="52" t="s">
        <v>32</v>
      </c>
      <c r="C10" s="5" t="s">
        <v>33</v>
      </c>
      <c r="D10" s="5"/>
      <c r="E10" s="13"/>
      <c r="F10" s="32">
        <v>66</v>
      </c>
      <c r="G10" s="83"/>
    </row>
    <row r="11" spans="1:16" x14ac:dyDescent="0.2">
      <c r="A11" s="4"/>
      <c r="B11" s="52" t="s">
        <v>28</v>
      </c>
      <c r="C11" s="5" t="s">
        <v>63</v>
      </c>
      <c r="D11" s="5"/>
      <c r="E11" s="13"/>
      <c r="F11" s="32">
        <v>477.245</v>
      </c>
      <c r="G11" s="31"/>
    </row>
    <row r="12" spans="1:16" x14ac:dyDescent="0.2">
      <c r="A12" s="4"/>
      <c r="B12" s="52"/>
      <c r="C12" s="5"/>
      <c r="D12" s="5"/>
      <c r="E12" s="13"/>
      <c r="F12" s="32"/>
      <c r="G12" s="31"/>
    </row>
    <row r="13" spans="1:16" x14ac:dyDescent="0.2">
      <c r="A13" s="4"/>
      <c r="B13" s="52"/>
      <c r="C13" s="5"/>
      <c r="D13" s="5"/>
      <c r="E13" s="24"/>
      <c r="F13" s="32"/>
      <c r="G13" s="43">
        <f>SUM(F3:F13)</f>
        <v>841.81500000000005</v>
      </c>
      <c r="I13" s="38"/>
      <c r="P13" s="38"/>
    </row>
    <row r="14" spans="1:16" x14ac:dyDescent="0.2">
      <c r="A14" s="3" t="s">
        <v>29</v>
      </c>
      <c r="B14" s="54"/>
      <c r="C14" s="6"/>
      <c r="D14" s="6"/>
      <c r="E14" s="27"/>
      <c r="F14" s="12"/>
      <c r="G14" s="12"/>
    </row>
    <row r="15" spans="1:16" x14ac:dyDescent="0.2">
      <c r="A15" s="4"/>
      <c r="B15" s="52"/>
      <c r="C15" s="5"/>
      <c r="D15" s="5"/>
      <c r="E15" s="24"/>
      <c r="F15" s="31"/>
      <c r="G15" s="31"/>
    </row>
    <row r="16" spans="1:16" x14ac:dyDescent="0.2">
      <c r="A16" s="4"/>
      <c r="B16" s="52" t="s">
        <v>64</v>
      </c>
      <c r="C16" s="5" t="s">
        <v>65</v>
      </c>
      <c r="D16" s="5"/>
      <c r="E16" s="13"/>
      <c r="F16" s="31">
        <v>62.5</v>
      </c>
      <c r="G16" s="31"/>
    </row>
    <row r="17" spans="1:16" x14ac:dyDescent="0.2">
      <c r="A17" s="4"/>
      <c r="G17" s="31"/>
    </row>
    <row r="18" spans="1:16" x14ac:dyDescent="0.2">
      <c r="A18" s="4"/>
      <c r="B18" s="52"/>
      <c r="C18" s="5"/>
      <c r="D18" s="5"/>
      <c r="E18" s="24"/>
      <c r="F18" s="32"/>
      <c r="G18" s="43">
        <f>SUM(F15:F18)</f>
        <v>62.5</v>
      </c>
      <c r="P18" s="38"/>
    </row>
    <row r="19" spans="1:16" x14ac:dyDescent="0.2">
      <c r="A19" s="3" t="s">
        <v>26</v>
      </c>
      <c r="B19" s="52"/>
      <c r="C19" s="5"/>
      <c r="D19" s="5"/>
      <c r="E19" s="24"/>
      <c r="F19" s="31"/>
      <c r="G19" s="33"/>
    </row>
    <row r="20" spans="1:16" x14ac:dyDescent="0.2">
      <c r="A20" s="3"/>
      <c r="B20" s="52"/>
      <c r="C20" s="5"/>
      <c r="D20" s="5"/>
      <c r="E20" s="24"/>
      <c r="F20" s="31"/>
      <c r="G20" s="33"/>
    </row>
    <row r="21" spans="1:16" x14ac:dyDescent="0.2">
      <c r="A21" s="3"/>
      <c r="B21" s="52" t="s">
        <v>49</v>
      </c>
      <c r="C21" s="39" t="s">
        <v>50</v>
      </c>
      <c r="D21" s="5"/>
      <c r="E21" s="13"/>
      <c r="F21" s="31">
        <v>30.8</v>
      </c>
      <c r="G21" s="31"/>
    </row>
    <row r="22" spans="1:16" x14ac:dyDescent="0.2">
      <c r="A22" s="3"/>
      <c r="B22" s="52" t="s">
        <v>49</v>
      </c>
      <c r="C22" s="39" t="s">
        <v>66</v>
      </c>
      <c r="D22" s="5"/>
      <c r="E22" s="13"/>
      <c r="F22" s="31">
        <v>28</v>
      </c>
      <c r="G22" s="31"/>
    </row>
    <row r="23" spans="1:16" x14ac:dyDescent="0.2">
      <c r="A23" s="3"/>
      <c r="B23" s="52" t="s">
        <v>67</v>
      </c>
      <c r="C23" s="39" t="s">
        <v>68</v>
      </c>
      <c r="D23" s="5"/>
      <c r="E23" s="13"/>
      <c r="F23" s="31">
        <v>23.5</v>
      </c>
      <c r="G23" s="31"/>
    </row>
    <row r="24" spans="1:16" x14ac:dyDescent="0.2">
      <c r="A24" s="4"/>
      <c r="G24" s="43">
        <f>SUM(F21:F22)</f>
        <v>58.8</v>
      </c>
      <c r="P24" s="38"/>
    </row>
    <row r="25" spans="1:16" x14ac:dyDescent="0.2">
      <c r="A25" s="4"/>
      <c r="B25" s="52"/>
      <c r="C25" s="5"/>
      <c r="D25" s="5"/>
      <c r="E25" s="13"/>
      <c r="F25" s="31"/>
      <c r="G25" s="42"/>
    </row>
    <row r="26" spans="1:16" x14ac:dyDescent="0.2">
      <c r="A26" s="3" t="s">
        <v>1</v>
      </c>
      <c r="B26" s="52"/>
      <c r="C26" s="5"/>
      <c r="D26" s="5"/>
      <c r="E26" s="24"/>
      <c r="F26" s="13"/>
      <c r="G26" s="13"/>
    </row>
    <row r="27" spans="1:16" s="70" customFormat="1" x14ac:dyDescent="0.2">
      <c r="A27" s="63"/>
      <c r="B27" s="64" t="s">
        <v>69</v>
      </c>
      <c r="C27" s="65" t="s">
        <v>70</v>
      </c>
      <c r="D27" s="66"/>
      <c r="E27" s="67"/>
      <c r="F27" s="68"/>
      <c r="G27" s="84"/>
      <c r="H27" s="69"/>
    </row>
    <row r="28" spans="1:16" s="70" customFormat="1" x14ac:dyDescent="0.2">
      <c r="A28" s="63"/>
      <c r="B28" s="71"/>
      <c r="C28" s="66" t="s">
        <v>51</v>
      </c>
      <c r="D28" s="66"/>
      <c r="E28" s="67"/>
      <c r="F28" s="68"/>
      <c r="G28" s="68"/>
      <c r="H28" s="69"/>
    </row>
    <row r="29" spans="1:16" s="70" customFormat="1" x14ac:dyDescent="0.2">
      <c r="A29" s="63"/>
      <c r="B29" s="71"/>
      <c r="C29" s="66" t="s">
        <v>34</v>
      </c>
      <c r="D29" s="72">
        <v>342</v>
      </c>
      <c r="E29" s="73">
        <f>D29*0.42</f>
        <v>143.63999999999999</v>
      </c>
      <c r="F29" s="74"/>
      <c r="G29" s="74"/>
      <c r="H29" s="69"/>
    </row>
    <row r="30" spans="1:16" s="70" customFormat="1" x14ac:dyDescent="0.2">
      <c r="A30" s="63"/>
      <c r="B30" s="71"/>
      <c r="C30" s="66" t="s">
        <v>16</v>
      </c>
      <c r="D30" s="75">
        <v>4</v>
      </c>
      <c r="E30" s="73">
        <f>D30*26.4</f>
        <v>105.6</v>
      </c>
      <c r="F30" s="74"/>
      <c r="G30" s="74"/>
      <c r="H30" s="69"/>
    </row>
    <row r="31" spans="1:16" s="70" customFormat="1" x14ac:dyDescent="0.2">
      <c r="A31" s="63"/>
      <c r="B31" s="71"/>
      <c r="C31" s="5" t="s">
        <v>41</v>
      </c>
      <c r="D31" s="5"/>
      <c r="E31" s="30">
        <f>D31*15</f>
        <v>0</v>
      </c>
      <c r="F31" s="74"/>
      <c r="G31" s="74"/>
      <c r="H31" s="69"/>
    </row>
    <row r="32" spans="1:16" s="70" customFormat="1" x14ac:dyDescent="0.2">
      <c r="A32" s="63"/>
      <c r="B32" s="71"/>
      <c r="C32" s="66" t="s">
        <v>71</v>
      </c>
      <c r="D32" s="66"/>
      <c r="E32" s="73">
        <v>183</v>
      </c>
      <c r="F32" s="74"/>
      <c r="G32" s="74"/>
      <c r="H32" s="69"/>
    </row>
    <row r="33" spans="1:8" s="70" customFormat="1" x14ac:dyDescent="0.2">
      <c r="A33" s="63"/>
      <c r="B33" s="71"/>
      <c r="C33" s="66" t="s">
        <v>18</v>
      </c>
      <c r="D33" s="66"/>
      <c r="E33" s="73">
        <v>0</v>
      </c>
      <c r="F33" s="74"/>
      <c r="G33" s="74"/>
      <c r="H33" s="69"/>
    </row>
    <row r="34" spans="1:8" s="70" customFormat="1" x14ac:dyDescent="0.2">
      <c r="A34" s="63"/>
      <c r="B34" s="71"/>
      <c r="C34" s="66" t="s">
        <v>2</v>
      </c>
      <c r="D34" s="66"/>
      <c r="E34" s="73">
        <v>255.85</v>
      </c>
      <c r="F34" s="73"/>
      <c r="G34" s="74"/>
      <c r="H34" s="69"/>
    </row>
    <row r="35" spans="1:8" s="70" customFormat="1" x14ac:dyDescent="0.2">
      <c r="A35" s="63"/>
      <c r="B35" s="71"/>
      <c r="C35" s="66" t="s">
        <v>19</v>
      </c>
      <c r="D35" s="66"/>
      <c r="E35" s="73"/>
      <c r="F35" s="73">
        <f>SUM(E29:E33)-E34</f>
        <v>176.39000000000001</v>
      </c>
      <c r="G35" s="74"/>
      <c r="H35" s="69"/>
    </row>
    <row r="36" spans="1:8" x14ac:dyDescent="0.2">
      <c r="A36" s="3"/>
      <c r="B36" s="51" t="s">
        <v>30</v>
      </c>
      <c r="C36" s="87" t="s">
        <v>72</v>
      </c>
      <c r="D36" s="5"/>
      <c r="E36" s="24"/>
      <c r="F36" s="13"/>
      <c r="G36" s="85"/>
    </row>
    <row r="37" spans="1:8" x14ac:dyDescent="0.2">
      <c r="A37" s="3"/>
      <c r="B37" s="52"/>
      <c r="C37" s="5" t="s">
        <v>52</v>
      </c>
      <c r="D37" s="5"/>
      <c r="E37" s="24"/>
      <c r="F37" s="13"/>
      <c r="G37" s="13"/>
    </row>
    <row r="38" spans="1:8" x14ac:dyDescent="0.2">
      <c r="A38" s="3"/>
      <c r="B38" s="52"/>
      <c r="C38" s="5" t="s">
        <v>34</v>
      </c>
      <c r="D38" s="40">
        <v>342</v>
      </c>
      <c r="E38" s="30">
        <f>D38*0.42</f>
        <v>143.63999999999999</v>
      </c>
      <c r="F38" s="31"/>
      <c r="G38" s="31"/>
    </row>
    <row r="39" spans="1:8" x14ac:dyDescent="0.2">
      <c r="A39" s="3"/>
      <c r="B39" s="52"/>
      <c r="C39" s="5" t="s">
        <v>16</v>
      </c>
      <c r="D39" s="41">
        <v>0.5</v>
      </c>
      <c r="E39" s="30">
        <f>D39*26.4</f>
        <v>13.2</v>
      </c>
      <c r="F39" s="31"/>
      <c r="G39" s="31"/>
    </row>
    <row r="40" spans="1:8" x14ac:dyDescent="0.2">
      <c r="A40" s="3"/>
      <c r="B40" s="52"/>
      <c r="C40" s="5" t="s">
        <v>27</v>
      </c>
      <c r="D40" s="5"/>
      <c r="E40" s="30"/>
      <c r="F40" s="31"/>
      <c r="G40" s="31"/>
    </row>
    <row r="41" spans="1:8" x14ac:dyDescent="0.2">
      <c r="A41" s="3"/>
      <c r="B41" s="52"/>
      <c r="C41" s="5" t="s">
        <v>41</v>
      </c>
      <c r="D41" s="5">
        <v>0</v>
      </c>
      <c r="E41" s="30">
        <f>D41*15</f>
        <v>0</v>
      </c>
      <c r="F41" s="31"/>
      <c r="G41" s="31"/>
    </row>
    <row r="42" spans="1:8" x14ac:dyDescent="0.2">
      <c r="A42" s="3"/>
      <c r="B42" s="52"/>
      <c r="C42" s="5" t="s">
        <v>18</v>
      </c>
      <c r="D42" s="5"/>
      <c r="E42" s="30"/>
      <c r="F42" s="31"/>
      <c r="G42" s="31"/>
    </row>
    <row r="43" spans="1:8" x14ac:dyDescent="0.2">
      <c r="A43" s="3"/>
      <c r="B43" s="52"/>
      <c r="C43" s="5" t="s">
        <v>2</v>
      </c>
      <c r="D43" s="5"/>
      <c r="E43" s="30">
        <v>89.65</v>
      </c>
      <c r="F43" s="30"/>
      <c r="G43" s="31"/>
    </row>
    <row r="44" spans="1:8" x14ac:dyDescent="0.2">
      <c r="A44" s="3"/>
      <c r="B44" s="52"/>
      <c r="C44" s="5" t="s">
        <v>19</v>
      </c>
      <c r="D44" s="5"/>
      <c r="E44" s="30"/>
      <c r="F44" s="30">
        <f>SUM(E38:E42)-E43</f>
        <v>67.189999999999969</v>
      </c>
      <c r="G44" s="43"/>
    </row>
    <row r="45" spans="1:8" x14ac:dyDescent="0.2">
      <c r="A45" s="3"/>
      <c r="B45" s="52"/>
      <c r="C45" s="5"/>
      <c r="D45" s="5"/>
      <c r="E45" s="30"/>
      <c r="F45" s="30"/>
      <c r="G45" s="43"/>
    </row>
    <row r="46" spans="1:8" s="70" customFormat="1" x14ac:dyDescent="0.2">
      <c r="A46" s="77"/>
      <c r="B46" s="64" t="s">
        <v>73</v>
      </c>
      <c r="C46" s="65" t="s">
        <v>74</v>
      </c>
      <c r="D46" s="66"/>
      <c r="E46" s="74"/>
      <c r="F46" s="74"/>
      <c r="G46" s="86"/>
      <c r="H46" s="69"/>
    </row>
    <row r="47" spans="1:8" s="70" customFormat="1" x14ac:dyDescent="0.2">
      <c r="A47" s="77"/>
      <c r="B47" s="71"/>
      <c r="C47" s="66" t="s">
        <v>53</v>
      </c>
      <c r="D47" s="66"/>
      <c r="E47" s="74"/>
      <c r="F47" s="74"/>
      <c r="G47" s="78"/>
      <c r="H47" s="69"/>
    </row>
    <row r="48" spans="1:8" s="70" customFormat="1" x14ac:dyDescent="0.2">
      <c r="A48" s="63"/>
      <c r="B48" s="71"/>
      <c r="C48" s="66" t="s">
        <v>34</v>
      </c>
      <c r="D48" s="72">
        <v>22</v>
      </c>
      <c r="E48" s="73">
        <f>D48*0.356</f>
        <v>7.8319999999999999</v>
      </c>
      <c r="F48" s="74"/>
      <c r="G48" s="74"/>
      <c r="H48" s="69"/>
    </row>
    <row r="49" spans="1:8" s="70" customFormat="1" x14ac:dyDescent="0.2">
      <c r="A49" s="63"/>
      <c r="B49" s="71"/>
      <c r="C49" s="66" t="s">
        <v>16</v>
      </c>
      <c r="D49" s="75">
        <v>0.5</v>
      </c>
      <c r="E49" s="73">
        <f>D49*26.4</f>
        <v>13.2</v>
      </c>
      <c r="F49" s="74"/>
      <c r="G49" s="74"/>
      <c r="H49" s="69"/>
    </row>
    <row r="50" spans="1:8" s="70" customFormat="1" x14ac:dyDescent="0.2">
      <c r="A50" s="63"/>
      <c r="B50" s="71"/>
      <c r="C50" s="66" t="s">
        <v>17</v>
      </c>
      <c r="D50" s="76">
        <v>0</v>
      </c>
      <c r="E50" s="73">
        <f>D50*15</f>
        <v>0</v>
      </c>
      <c r="F50" s="74"/>
      <c r="G50" s="74"/>
      <c r="H50" s="69"/>
    </row>
    <row r="51" spans="1:8" s="70" customFormat="1" x14ac:dyDescent="0.2">
      <c r="A51" s="63"/>
      <c r="B51" s="71"/>
      <c r="C51" s="66" t="s">
        <v>15</v>
      </c>
      <c r="D51" s="66">
        <v>0</v>
      </c>
      <c r="E51" s="73">
        <v>0</v>
      </c>
      <c r="F51" s="74"/>
      <c r="G51" s="74"/>
      <c r="H51" s="69"/>
    </row>
    <row r="52" spans="1:8" s="70" customFormat="1" x14ac:dyDescent="0.2">
      <c r="A52" s="63"/>
      <c r="B52" s="71"/>
      <c r="C52" s="66" t="s">
        <v>44</v>
      </c>
      <c r="D52" s="66"/>
      <c r="E52" s="73">
        <v>12.8</v>
      </c>
      <c r="F52" s="73"/>
      <c r="G52" s="74"/>
      <c r="H52" s="69"/>
    </row>
    <row r="53" spans="1:8" s="70" customFormat="1" x14ac:dyDescent="0.2">
      <c r="A53" s="63"/>
      <c r="B53" s="71"/>
      <c r="C53" s="66"/>
      <c r="D53" s="66"/>
      <c r="E53" s="73"/>
      <c r="F53" s="73">
        <f>SUM(E48:E51)-E52</f>
        <v>8.2319999999999993</v>
      </c>
      <c r="G53" s="74"/>
      <c r="H53" s="69"/>
    </row>
    <row r="54" spans="1:8" s="70" customFormat="1" x14ac:dyDescent="0.2">
      <c r="A54" s="77"/>
      <c r="B54" s="64" t="s">
        <v>75</v>
      </c>
      <c r="C54" s="65" t="s">
        <v>75</v>
      </c>
      <c r="D54" s="66"/>
      <c r="E54" s="74"/>
      <c r="F54" s="74"/>
      <c r="G54" s="78"/>
      <c r="H54" s="69"/>
    </row>
    <row r="55" spans="1:8" s="70" customFormat="1" x14ac:dyDescent="0.2">
      <c r="A55" s="77"/>
      <c r="B55" s="71"/>
      <c r="C55" s="66" t="s">
        <v>76</v>
      </c>
      <c r="D55" s="66"/>
      <c r="E55" s="74"/>
      <c r="F55" s="74"/>
      <c r="G55" s="86"/>
      <c r="H55" s="69"/>
    </row>
    <row r="56" spans="1:8" s="70" customFormat="1" x14ac:dyDescent="0.2">
      <c r="A56" s="63"/>
      <c r="B56" s="71"/>
      <c r="C56" s="66" t="s">
        <v>34</v>
      </c>
      <c r="D56" s="72">
        <v>0</v>
      </c>
      <c r="E56" s="73">
        <f>D56*0.356</f>
        <v>0</v>
      </c>
      <c r="F56" s="74"/>
      <c r="G56" s="74"/>
      <c r="H56" s="69"/>
    </row>
    <row r="57" spans="1:8" s="70" customFormat="1" x14ac:dyDescent="0.2">
      <c r="A57" s="63"/>
      <c r="B57" s="71"/>
      <c r="C57" s="66" t="s">
        <v>16</v>
      </c>
      <c r="D57" s="75">
        <v>0</v>
      </c>
      <c r="E57" s="73">
        <f>D57*26.4</f>
        <v>0</v>
      </c>
      <c r="F57" s="74"/>
      <c r="G57" s="74"/>
      <c r="H57" s="69"/>
    </row>
    <row r="58" spans="1:8" s="70" customFormat="1" x14ac:dyDescent="0.2">
      <c r="A58" s="63"/>
      <c r="B58" s="71"/>
      <c r="C58" s="66" t="s">
        <v>17</v>
      </c>
      <c r="D58" s="76">
        <v>0</v>
      </c>
      <c r="E58" s="73">
        <f>D58*15</f>
        <v>0</v>
      </c>
      <c r="F58" s="74"/>
      <c r="G58" s="74"/>
      <c r="H58" s="69"/>
    </row>
    <row r="59" spans="1:8" s="70" customFormat="1" x14ac:dyDescent="0.2">
      <c r="A59" s="63"/>
      <c r="B59" s="71"/>
      <c r="C59" s="66" t="s">
        <v>15</v>
      </c>
      <c r="D59" s="66">
        <v>0</v>
      </c>
      <c r="E59" s="73">
        <v>0</v>
      </c>
      <c r="F59" s="74"/>
      <c r="G59" s="74"/>
      <c r="H59" s="69"/>
    </row>
    <row r="60" spans="1:8" s="70" customFormat="1" x14ac:dyDescent="0.2">
      <c r="A60" s="63"/>
      <c r="B60" s="71"/>
      <c r="C60" s="66" t="s">
        <v>44</v>
      </c>
      <c r="D60" s="66"/>
      <c r="E60" s="73">
        <v>0</v>
      </c>
      <c r="F60" s="73"/>
      <c r="G60" s="74"/>
      <c r="H60" s="69"/>
    </row>
    <row r="61" spans="1:8" s="70" customFormat="1" x14ac:dyDescent="0.2">
      <c r="A61" s="63"/>
      <c r="B61" s="71"/>
      <c r="C61" s="66"/>
      <c r="D61" s="66"/>
      <c r="E61" s="73"/>
      <c r="F61" s="73">
        <f>SUM(E56:E59)-E60</f>
        <v>0</v>
      </c>
      <c r="G61" s="74"/>
      <c r="H61" s="69"/>
    </row>
    <row r="62" spans="1:8" s="70" customFormat="1" x14ac:dyDescent="0.2">
      <c r="A62" s="77"/>
      <c r="B62" s="64" t="s">
        <v>75</v>
      </c>
      <c r="C62" s="65" t="s">
        <v>75</v>
      </c>
      <c r="D62" s="66"/>
      <c r="E62" s="74"/>
      <c r="F62" s="74"/>
      <c r="G62" s="78"/>
      <c r="H62" s="69"/>
    </row>
    <row r="63" spans="1:8" s="70" customFormat="1" x14ac:dyDescent="0.2">
      <c r="A63" s="77"/>
      <c r="B63" s="71"/>
      <c r="C63" s="66" t="s">
        <v>76</v>
      </c>
      <c r="D63" s="66"/>
      <c r="E63" s="74"/>
      <c r="F63" s="74"/>
      <c r="G63" s="86"/>
      <c r="H63" s="69"/>
    </row>
    <row r="64" spans="1:8" s="70" customFormat="1" x14ac:dyDescent="0.2">
      <c r="A64" s="63"/>
      <c r="B64" s="71"/>
      <c r="C64" s="66" t="s">
        <v>34</v>
      </c>
      <c r="D64" s="72">
        <v>0</v>
      </c>
      <c r="E64" s="73">
        <f>D64*0.356</f>
        <v>0</v>
      </c>
      <c r="F64" s="74"/>
      <c r="G64" s="74"/>
      <c r="H64" s="69"/>
    </row>
    <row r="65" spans="1:8" s="70" customFormat="1" x14ac:dyDescent="0.2">
      <c r="A65" s="63"/>
      <c r="B65" s="71"/>
      <c r="C65" s="66" t="s">
        <v>16</v>
      </c>
      <c r="D65" s="75">
        <v>0</v>
      </c>
      <c r="E65" s="73">
        <f>D65*26.4</f>
        <v>0</v>
      </c>
      <c r="F65" s="74"/>
      <c r="G65" s="74"/>
      <c r="H65" s="69"/>
    </row>
    <row r="66" spans="1:8" s="70" customFormat="1" x14ac:dyDescent="0.2">
      <c r="A66" s="63"/>
      <c r="B66" s="71"/>
      <c r="C66" s="66" t="s">
        <v>17</v>
      </c>
      <c r="D66" s="76">
        <v>0</v>
      </c>
      <c r="E66" s="73">
        <f>D66*15</f>
        <v>0</v>
      </c>
      <c r="F66" s="74"/>
      <c r="G66" s="74"/>
      <c r="H66" s="69"/>
    </row>
    <row r="67" spans="1:8" s="70" customFormat="1" x14ac:dyDescent="0.2">
      <c r="A67" s="63"/>
      <c r="B67" s="71"/>
      <c r="C67" s="66" t="s">
        <v>15</v>
      </c>
      <c r="D67" s="66">
        <v>0</v>
      </c>
      <c r="E67" s="73">
        <v>0</v>
      </c>
      <c r="F67" s="74"/>
      <c r="G67" s="74"/>
      <c r="H67" s="69"/>
    </row>
    <row r="68" spans="1:8" s="70" customFormat="1" x14ac:dyDescent="0.2">
      <c r="A68" s="63"/>
      <c r="B68" s="71"/>
      <c r="C68" s="66" t="s">
        <v>44</v>
      </c>
      <c r="D68" s="66"/>
      <c r="E68" s="73">
        <v>0</v>
      </c>
      <c r="F68" s="73"/>
      <c r="G68" s="74"/>
      <c r="H68" s="69"/>
    </row>
    <row r="69" spans="1:8" s="70" customFormat="1" x14ac:dyDescent="0.2">
      <c r="A69" s="63"/>
      <c r="B69" s="71"/>
      <c r="C69" s="66"/>
      <c r="D69" s="66"/>
      <c r="E69" s="73"/>
      <c r="F69" s="73">
        <f>SUM(E64:E67)-E68</f>
        <v>0</v>
      </c>
      <c r="G69" s="74"/>
      <c r="H69" s="69"/>
    </row>
    <row r="70" spans="1:8" s="70" customFormat="1" x14ac:dyDescent="0.2">
      <c r="A70" s="77"/>
      <c r="B70" s="64" t="s">
        <v>75</v>
      </c>
      <c r="C70" s="65" t="s">
        <v>75</v>
      </c>
      <c r="D70" s="66"/>
      <c r="E70" s="74"/>
      <c r="F70" s="74"/>
      <c r="G70" s="78"/>
      <c r="H70" s="69"/>
    </row>
    <row r="71" spans="1:8" s="70" customFormat="1" x14ac:dyDescent="0.2">
      <c r="A71" s="77"/>
      <c r="B71" s="71"/>
      <c r="C71" s="66" t="s">
        <v>76</v>
      </c>
      <c r="D71" s="66"/>
      <c r="E71" s="74"/>
      <c r="F71" s="74"/>
      <c r="G71" s="86"/>
      <c r="H71" s="69"/>
    </row>
    <row r="72" spans="1:8" s="70" customFormat="1" x14ac:dyDescent="0.2">
      <c r="A72" s="63"/>
      <c r="B72" s="71"/>
      <c r="C72" s="66" t="s">
        <v>34</v>
      </c>
      <c r="D72" s="72">
        <v>0</v>
      </c>
      <c r="E72" s="73">
        <f>D72*0.356</f>
        <v>0</v>
      </c>
      <c r="F72" s="74"/>
      <c r="G72" s="74"/>
      <c r="H72" s="69"/>
    </row>
    <row r="73" spans="1:8" s="70" customFormat="1" x14ac:dyDescent="0.2">
      <c r="A73" s="63"/>
      <c r="B73" s="71"/>
      <c r="C73" s="66" t="s">
        <v>16</v>
      </c>
      <c r="D73" s="75">
        <v>0</v>
      </c>
      <c r="E73" s="73">
        <f>D73*26.4</f>
        <v>0</v>
      </c>
      <c r="F73" s="74"/>
      <c r="G73" s="74"/>
      <c r="H73" s="69"/>
    </row>
    <row r="74" spans="1:8" s="70" customFormat="1" x14ac:dyDescent="0.2">
      <c r="A74" s="63"/>
      <c r="B74" s="71"/>
      <c r="C74" s="66" t="s">
        <v>17</v>
      </c>
      <c r="D74" s="76">
        <v>0</v>
      </c>
      <c r="E74" s="73">
        <f>D74*15</f>
        <v>0</v>
      </c>
      <c r="F74" s="74"/>
      <c r="G74" s="74"/>
      <c r="H74" s="69"/>
    </row>
    <row r="75" spans="1:8" s="70" customFormat="1" x14ac:dyDescent="0.2">
      <c r="A75" s="63"/>
      <c r="B75" s="71"/>
      <c r="C75" s="66" t="s">
        <v>15</v>
      </c>
      <c r="D75" s="66">
        <v>0</v>
      </c>
      <c r="E75" s="73">
        <v>0</v>
      </c>
      <c r="F75" s="74"/>
      <c r="G75" s="74"/>
      <c r="H75" s="69"/>
    </row>
    <row r="76" spans="1:8" s="70" customFormat="1" x14ac:dyDescent="0.2">
      <c r="A76" s="63"/>
      <c r="B76" s="71"/>
      <c r="C76" s="66" t="s">
        <v>44</v>
      </c>
      <c r="D76" s="66"/>
      <c r="E76" s="73">
        <v>0</v>
      </c>
      <c r="F76" s="73"/>
      <c r="G76" s="74"/>
      <c r="H76" s="69"/>
    </row>
    <row r="77" spans="1:8" s="70" customFormat="1" x14ac:dyDescent="0.2">
      <c r="A77" s="63"/>
      <c r="B77" s="71"/>
      <c r="C77" s="66"/>
      <c r="D77" s="66"/>
      <c r="E77" s="73"/>
      <c r="F77" s="73">
        <f>SUM(E72:E75)-E76</f>
        <v>0</v>
      </c>
      <c r="G77" s="74"/>
      <c r="H77" s="69"/>
    </row>
    <row r="78" spans="1:8" s="70" customFormat="1" x14ac:dyDescent="0.2">
      <c r="A78" s="77"/>
      <c r="B78" s="64" t="s">
        <v>75</v>
      </c>
      <c r="C78" s="65" t="s">
        <v>75</v>
      </c>
      <c r="D78" s="66"/>
      <c r="E78" s="74"/>
      <c r="F78" s="74"/>
      <c r="G78" s="78"/>
      <c r="H78" s="69"/>
    </row>
    <row r="79" spans="1:8" s="70" customFormat="1" x14ac:dyDescent="0.2">
      <c r="A79" s="77"/>
      <c r="B79" s="71"/>
      <c r="C79" s="66" t="s">
        <v>76</v>
      </c>
      <c r="D79" s="66"/>
      <c r="E79" s="74"/>
      <c r="F79" s="74"/>
      <c r="G79" s="86"/>
      <c r="H79" s="69"/>
    </row>
    <row r="80" spans="1:8" s="70" customFormat="1" x14ac:dyDescent="0.2">
      <c r="A80" s="63"/>
      <c r="B80" s="71"/>
      <c r="C80" s="66" t="s">
        <v>34</v>
      </c>
      <c r="D80" s="72">
        <v>0</v>
      </c>
      <c r="E80" s="73">
        <f>D80*0.356</f>
        <v>0</v>
      </c>
      <c r="F80" s="74"/>
      <c r="G80" s="74"/>
      <c r="H80" s="69"/>
    </row>
    <row r="81" spans="1:16" s="70" customFormat="1" x14ac:dyDescent="0.2">
      <c r="A81" s="63"/>
      <c r="B81" s="71"/>
      <c r="C81" s="66" t="s">
        <v>16</v>
      </c>
      <c r="D81" s="75">
        <v>0</v>
      </c>
      <c r="E81" s="73">
        <f>D81*26.4</f>
        <v>0</v>
      </c>
      <c r="F81" s="74"/>
      <c r="G81" s="74"/>
      <c r="H81" s="69"/>
    </row>
    <row r="82" spans="1:16" s="70" customFormat="1" x14ac:dyDescent="0.2">
      <c r="A82" s="63"/>
      <c r="B82" s="71"/>
      <c r="C82" s="66" t="s">
        <v>17</v>
      </c>
      <c r="D82" s="76">
        <v>0</v>
      </c>
      <c r="E82" s="73">
        <f>D82*15</f>
        <v>0</v>
      </c>
      <c r="F82" s="74"/>
      <c r="G82" s="74"/>
      <c r="H82" s="69"/>
    </row>
    <row r="83" spans="1:16" s="70" customFormat="1" x14ac:dyDescent="0.2">
      <c r="A83" s="63"/>
      <c r="B83" s="71"/>
      <c r="C83" s="66" t="s">
        <v>15</v>
      </c>
      <c r="D83" s="66">
        <v>0</v>
      </c>
      <c r="E83" s="73">
        <v>0</v>
      </c>
      <c r="F83" s="74"/>
      <c r="G83" s="74"/>
      <c r="H83" s="69"/>
    </row>
    <row r="84" spans="1:16" s="70" customFormat="1" x14ac:dyDescent="0.2">
      <c r="A84" s="63"/>
      <c r="B84" s="71"/>
      <c r="C84" s="66" t="s">
        <v>44</v>
      </c>
      <c r="D84" s="66"/>
      <c r="E84" s="73">
        <v>0</v>
      </c>
      <c r="F84" s="73"/>
      <c r="G84" s="74"/>
      <c r="H84" s="69"/>
    </row>
    <row r="85" spans="1:16" s="70" customFormat="1" ht="13.5" thickBot="1" x14ac:dyDescent="0.25">
      <c r="A85" s="63"/>
      <c r="B85" s="71"/>
      <c r="C85" s="66"/>
      <c r="D85" s="66"/>
      <c r="E85" s="73"/>
      <c r="F85" s="73">
        <f>SUM(E80:E83)-E84</f>
        <v>0</v>
      </c>
      <c r="G85" s="74"/>
      <c r="H85" s="69"/>
    </row>
    <row r="86" spans="1:16" ht="13.5" thickBot="1" x14ac:dyDescent="0.25">
      <c r="A86" s="4"/>
      <c r="B86" s="55" t="s">
        <v>20</v>
      </c>
      <c r="C86" s="5"/>
      <c r="D86" s="5"/>
      <c r="E86" s="31"/>
      <c r="F86" s="31"/>
      <c r="G86" s="34">
        <f>SUM(F28:F86)</f>
        <v>251.81199999999998</v>
      </c>
      <c r="P86" s="38"/>
    </row>
    <row r="87" spans="1:16" ht="13.5" thickBot="1" x14ac:dyDescent="0.25">
      <c r="A87" s="4"/>
      <c r="B87" s="55"/>
      <c r="C87" s="5"/>
      <c r="D87" s="48"/>
      <c r="E87" s="42"/>
      <c r="F87" s="42"/>
      <c r="G87" s="44"/>
    </row>
    <row r="88" spans="1:16" ht="13.5" thickBot="1" x14ac:dyDescent="0.25">
      <c r="A88" s="4"/>
      <c r="B88" s="55"/>
      <c r="C88" s="5"/>
      <c r="D88" s="8" t="s">
        <v>3</v>
      </c>
      <c r="E88" s="49"/>
      <c r="F88" s="50"/>
      <c r="G88" s="37">
        <f>SUM(G13:G86)</f>
        <v>1214.9269999999999</v>
      </c>
    </row>
    <row r="89" spans="1:16" x14ac:dyDescent="0.2">
      <c r="A89" s="4"/>
      <c r="B89" s="55"/>
      <c r="C89" s="5"/>
      <c r="D89" s="47"/>
      <c r="E89" s="33"/>
      <c r="F89" s="33"/>
      <c r="G89" s="44"/>
    </row>
    <row r="90" spans="1:16" x14ac:dyDescent="0.2">
      <c r="A90" s="3" t="s">
        <v>21</v>
      </c>
      <c r="B90" s="55"/>
      <c r="C90" s="5"/>
      <c r="D90" s="5"/>
      <c r="E90" s="31"/>
      <c r="F90" s="31"/>
      <c r="G90" s="44"/>
    </row>
    <row r="91" spans="1:16" x14ac:dyDescent="0.2">
      <c r="A91" s="4"/>
      <c r="B91" s="56"/>
      <c r="C91" s="5"/>
      <c r="D91" s="5"/>
      <c r="E91" s="31"/>
      <c r="F91" s="31"/>
      <c r="G91" s="44"/>
    </row>
    <row r="92" spans="1:16" ht="51" x14ac:dyDescent="0.2">
      <c r="A92" s="4"/>
      <c r="B92" s="56" t="s">
        <v>22</v>
      </c>
      <c r="C92" s="5" t="s">
        <v>54</v>
      </c>
      <c r="D92" s="5"/>
      <c r="E92" s="31"/>
      <c r="F92" s="31">
        <v>360</v>
      </c>
      <c r="G92" s="44"/>
    </row>
    <row r="93" spans="1:16" ht="25.5" x14ac:dyDescent="0.2">
      <c r="A93" s="4"/>
      <c r="B93" s="56" t="s">
        <v>31</v>
      </c>
      <c r="C93" s="5" t="s">
        <v>54</v>
      </c>
      <c r="D93" s="5"/>
      <c r="E93" s="31"/>
      <c r="F93" s="31">
        <v>216</v>
      </c>
      <c r="G93" s="44"/>
    </row>
    <row r="94" spans="1:16" ht="25.5" x14ac:dyDescent="0.2">
      <c r="A94" s="3"/>
      <c r="B94" s="56" t="s">
        <v>55</v>
      </c>
      <c r="C94" s="5" t="s">
        <v>56</v>
      </c>
      <c r="D94" s="5"/>
      <c r="E94" s="30"/>
      <c r="F94" s="30">
        <v>295.68</v>
      </c>
      <c r="G94" s="79"/>
      <c r="P94" s="38"/>
    </row>
    <row r="95" spans="1:16" x14ac:dyDescent="0.2">
      <c r="A95" s="3"/>
      <c r="B95" s="52"/>
      <c r="C95" s="5"/>
      <c r="D95" s="5"/>
      <c r="E95" s="30"/>
      <c r="F95" s="30"/>
      <c r="G95" s="79"/>
    </row>
    <row r="96" spans="1:16" x14ac:dyDescent="0.2">
      <c r="A96" s="3"/>
      <c r="B96" s="52"/>
      <c r="C96" s="5"/>
      <c r="D96" s="5"/>
      <c r="E96" s="30"/>
      <c r="F96" s="30"/>
      <c r="G96" s="79"/>
    </row>
    <row r="97" spans="1:7" x14ac:dyDescent="0.2">
      <c r="A97" s="3"/>
      <c r="B97" s="52"/>
      <c r="C97" s="5"/>
      <c r="D97" s="5"/>
      <c r="E97" s="30"/>
      <c r="F97" s="30"/>
      <c r="G97" s="79"/>
    </row>
    <row r="98" spans="1:7" x14ac:dyDescent="0.2">
      <c r="A98" s="3" t="s">
        <v>23</v>
      </c>
      <c r="B98" s="55"/>
      <c r="C98" s="5" t="s">
        <v>24</v>
      </c>
      <c r="D98" s="5"/>
      <c r="E98" s="31"/>
      <c r="F98" s="31"/>
      <c r="G98" s="44"/>
    </row>
    <row r="99" spans="1:7" x14ac:dyDescent="0.2">
      <c r="A99" s="4"/>
      <c r="B99" s="55"/>
      <c r="C99" s="5" t="s">
        <v>25</v>
      </c>
      <c r="D99" s="5"/>
      <c r="E99" s="31"/>
      <c r="F99" s="31">
        <v>0</v>
      </c>
      <c r="G99" s="44"/>
    </row>
    <row r="100" spans="1:7" ht="13.5" thickBot="1" x14ac:dyDescent="0.25">
      <c r="A100" s="4"/>
      <c r="B100" s="54"/>
      <c r="C100" s="4"/>
      <c r="D100" s="4"/>
      <c r="E100" s="35"/>
      <c r="F100" s="35"/>
      <c r="G100" s="35"/>
    </row>
    <row r="101" spans="1:7" ht="13.5" thickBot="1" x14ac:dyDescent="0.25">
      <c r="B101" s="57" t="s">
        <v>3</v>
      </c>
      <c r="C101" s="7"/>
      <c r="D101" s="7"/>
      <c r="E101" s="36"/>
      <c r="F101" s="36"/>
      <c r="G101" s="37">
        <f>SUM(F4:F100)</f>
        <v>2110.107</v>
      </c>
    </row>
    <row r="102" spans="1:7" x14ac:dyDescent="0.2">
      <c r="B102" s="58"/>
      <c r="C102" s="1"/>
      <c r="D102" s="1"/>
      <c r="E102" s="25"/>
      <c r="F102" s="14"/>
      <c r="G102" s="14"/>
    </row>
  </sheetData>
  <phoneticPr fontId="0" type="noConversion"/>
  <pageMargins left="0.78740157480314965" right="0.78740157480314965" top="0.78740157480314965" bottom="0.78740157480314965" header="0.51181102362204722" footer="0.51181102362204722"/>
  <pageSetup orientation="portrait" horizontalDpi="4294967294" verticalDpi="300" r:id="rId1"/>
  <headerFooter alignWithMargins="0">
    <oddFooter>&amp;L&amp;P&amp;R&amp;F&amp;A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2"/>
  <sheetViews>
    <sheetView workbookViewId="0">
      <selection activeCell="G26" sqref="G26"/>
    </sheetView>
  </sheetViews>
  <sheetFormatPr baseColWidth="10" defaultColWidth="9.140625" defaultRowHeight="12.75" x14ac:dyDescent="0.2"/>
  <cols>
    <col min="1" max="1" width="29.5703125" customWidth="1"/>
    <col min="2" max="2" width="46.140625" customWidth="1"/>
  </cols>
  <sheetData>
    <row r="1" spans="1:3" ht="18" x14ac:dyDescent="0.25">
      <c r="A1" s="2" t="s">
        <v>4</v>
      </c>
      <c r="B1" s="26">
        <f>Werbungskosten!G1</f>
        <v>2016</v>
      </c>
    </row>
    <row r="2" spans="1:3" s="16" customFormat="1" ht="13.5" thickBot="1" x14ac:dyDescent="0.25">
      <c r="A2" s="15"/>
    </row>
    <row r="3" spans="1:3" s="16" customFormat="1" ht="13.5" thickBot="1" x14ac:dyDescent="0.25">
      <c r="A3" s="4" t="s">
        <v>5</v>
      </c>
      <c r="B3" s="8" t="s">
        <v>36</v>
      </c>
      <c r="C3" s="19" t="s">
        <v>48</v>
      </c>
    </row>
    <row r="4" spans="1:3" s="16" customFormat="1" x14ac:dyDescent="0.2">
      <c r="A4" s="4" t="s">
        <v>6</v>
      </c>
      <c r="B4" s="4" t="s">
        <v>37</v>
      </c>
    </row>
    <row r="5" spans="1:3" s="16" customFormat="1" x14ac:dyDescent="0.2">
      <c r="A5" s="4" t="s">
        <v>7</v>
      </c>
      <c r="B5" s="59" t="s">
        <v>38</v>
      </c>
    </row>
    <row r="6" spans="1:3" s="16" customFormat="1" x14ac:dyDescent="0.2">
      <c r="A6" s="4" t="s">
        <v>8</v>
      </c>
      <c r="B6" s="46">
        <v>1779</v>
      </c>
      <c r="C6" s="28"/>
    </row>
    <row r="7" spans="1:3" s="16" customFormat="1" x14ac:dyDescent="0.2">
      <c r="A7" s="4" t="s">
        <v>39</v>
      </c>
      <c r="B7" s="46">
        <v>129.97999999999999</v>
      </c>
      <c r="C7" s="28"/>
    </row>
    <row r="8" spans="1:3" s="16" customFormat="1" x14ac:dyDescent="0.2">
      <c r="A8" s="4" t="s">
        <v>9</v>
      </c>
      <c r="B8" s="9">
        <v>0</v>
      </c>
    </row>
    <row r="9" spans="1:3" s="16" customFormat="1" x14ac:dyDescent="0.2">
      <c r="A9" s="4" t="s">
        <v>10</v>
      </c>
      <c r="B9" s="60">
        <v>0.25</v>
      </c>
    </row>
    <row r="10" spans="1:3" s="16" customFormat="1" x14ac:dyDescent="0.2">
      <c r="A10" s="3" t="s">
        <v>14</v>
      </c>
      <c r="B10" s="29">
        <f>(B6+B7)*B9</f>
        <v>477.245</v>
      </c>
      <c r="C10" s="80">
        <f>B10/2</f>
        <v>238.6225</v>
      </c>
    </row>
    <row r="11" spans="1:3" s="16" customFormat="1" ht="13.5" thickBot="1" x14ac:dyDescent="0.25">
      <c r="A11" s="17"/>
      <c r="B11" s="18"/>
    </row>
    <row r="12" spans="1:3" s="16" customFormat="1" ht="13.5" thickBot="1" x14ac:dyDescent="0.25">
      <c r="A12" s="4" t="s">
        <v>5</v>
      </c>
      <c r="B12" s="8" t="s">
        <v>75</v>
      </c>
      <c r="C12" s="19"/>
    </row>
    <row r="13" spans="1:3" s="16" customFormat="1" x14ac:dyDescent="0.2">
      <c r="A13" s="4" t="s">
        <v>6</v>
      </c>
      <c r="B13" s="82" t="s">
        <v>75</v>
      </c>
    </row>
    <row r="14" spans="1:3" s="16" customFormat="1" x14ac:dyDescent="0.2">
      <c r="A14" s="4" t="s">
        <v>7</v>
      </c>
      <c r="B14" s="45"/>
    </row>
    <row r="15" spans="1:3" s="16" customFormat="1" x14ac:dyDescent="0.2">
      <c r="A15" s="4" t="s">
        <v>8</v>
      </c>
      <c r="B15" s="61"/>
      <c r="C15" s="28"/>
    </row>
    <row r="16" spans="1:3" s="16" customFormat="1" x14ac:dyDescent="0.2">
      <c r="A16" s="4" t="s">
        <v>9</v>
      </c>
      <c r="B16" s="9">
        <v>0</v>
      </c>
    </row>
    <row r="17" spans="1:3" s="16" customFormat="1" x14ac:dyDescent="0.2">
      <c r="A17" s="4" t="s">
        <v>10</v>
      </c>
      <c r="B17" s="9">
        <v>0.25</v>
      </c>
    </row>
    <row r="18" spans="1:3" s="16" customFormat="1" x14ac:dyDescent="0.2">
      <c r="A18" s="3" t="s">
        <v>14</v>
      </c>
      <c r="B18" s="29">
        <f>B15*B17</f>
        <v>0</v>
      </c>
      <c r="C18" s="62">
        <f>B18/2</f>
        <v>0</v>
      </c>
    </row>
    <row r="19" spans="1:3" s="16" customFormat="1" x14ac:dyDescent="0.2">
      <c r="A19" s="17"/>
      <c r="B19" s="18"/>
    </row>
    <row r="20" spans="1:3" s="16" customFormat="1" ht="26.25" customHeight="1" x14ac:dyDescent="0.2">
      <c r="A20" s="20" t="s">
        <v>11</v>
      </c>
      <c r="B20" s="21" t="s">
        <v>77</v>
      </c>
    </row>
    <row r="21" spans="1:3" s="16" customFormat="1" x14ac:dyDescent="0.2">
      <c r="A21" s="17"/>
      <c r="B21" s="18"/>
    </row>
    <row r="22" spans="1:3" s="16" customFormat="1" ht="76.5" x14ac:dyDescent="0.2">
      <c r="A22" s="22" t="s">
        <v>12</v>
      </c>
      <c r="B22" s="23" t="s">
        <v>78</v>
      </c>
    </row>
  </sheetData>
  <phoneticPr fontId="0" type="noConversion"/>
  <pageMargins left="0.78740157499999996" right="0.78740157499999996" top="0.984251969" bottom="0.984251969" header="0.5" footer="0.5"/>
  <pageSetup paperSize="9" orientation="portrait" horizontalDpi="300" verticalDpi="300" r:id="rId1"/>
  <headerFooter alignWithMargins="0">
    <oddFooter>&amp;CPage &amp;P&amp;R&amp;F&amp;A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F5"/>
  <sheetViews>
    <sheetView workbookViewId="0">
      <selection activeCell="B13" sqref="B13"/>
    </sheetView>
  </sheetViews>
  <sheetFormatPr baseColWidth="10" defaultColWidth="9.140625" defaultRowHeight="12.75" x14ac:dyDescent="0.2"/>
  <sheetData>
    <row r="5" spans="6:6" x14ac:dyDescent="0.2">
      <c r="F5" s="11"/>
    </row>
  </sheetData>
  <phoneticPr fontId="0" type="noConversion"/>
  <printOptions gridLines="1" gridLinesSet="0"/>
  <pageMargins left="0.78740157499999996" right="0.78740157499999996" top="0.984251969" bottom="0.984251969" header="0.5" footer="0.5"/>
  <pageSetup paperSize="9" orientation="portrait" horizontalDpi="300" verticalDpi="300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pageSetup paperSize="9" orientation="portrait" horizontalDpi="300" verticalDpi="30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Werbungskosten</vt:lpstr>
      <vt:lpstr>Anlageverzeichnis</vt:lpstr>
      <vt:lpstr>Sheet5</vt:lpstr>
      <vt:lpstr>Sheet6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</dc:creator>
  <cp:lastModifiedBy>Manfred Sparr</cp:lastModifiedBy>
  <cp:lastPrinted>2014-06-30T16:44:49Z</cp:lastPrinted>
  <dcterms:created xsi:type="dcterms:W3CDTF">1997-03-30T17:06:39Z</dcterms:created>
  <dcterms:modified xsi:type="dcterms:W3CDTF">2017-09-08T17:53:48Z</dcterms:modified>
</cp:coreProperties>
</file>